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hared\Flood Mitigation Program_2012\4 BOARD\6 Board MEETINGS\1 Meetings Held\11-04-2020 mtg - pending\Board Packet\"/>
    </mc:Choice>
  </mc:AlternateContent>
  <bookViews>
    <workbookView xWindow="0" yWindow="0" windowWidth="21600" windowHeight="10890"/>
  </bookViews>
  <sheets>
    <sheet name="All FRF 418 Projects" sheetId="1" r:id="rId1"/>
  </sheets>
  <externalReferences>
    <externalReference r:id="rId2"/>
  </externalReferences>
  <definedNames>
    <definedName name="_xlnm._FilterDatabase" localSheetId="0" hidden="1">'All FRF 418 Projects'!$A$2:$L$59</definedName>
    <definedName name="_xlnm.Print_Area" localSheetId="0">'All FRF 418 Projects'!$A$1:$L$59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I69" i="1"/>
  <c r="H69" i="1"/>
  <c r="G69" i="1"/>
  <c r="G38" i="1" l="1"/>
  <c r="N38" i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L30" i="1"/>
  <c r="M30" i="1" s="1"/>
  <c r="L29" i="1"/>
  <c r="M29" i="1" s="1"/>
  <c r="L28" i="1"/>
  <c r="L27" i="1"/>
  <c r="L26" i="1"/>
  <c r="M26" i="1" s="1"/>
  <c r="L25" i="1"/>
  <c r="M25" i="1" s="1"/>
  <c r="L24" i="1"/>
  <c r="M24" i="1" s="1"/>
  <c r="L23" i="1"/>
  <c r="M23" i="1" s="1"/>
  <c r="L22" i="1"/>
  <c r="M22" i="1" s="1"/>
  <c r="L21" i="1"/>
  <c r="L20" i="1"/>
  <c r="L19" i="1"/>
  <c r="L18" i="1"/>
  <c r="M18" i="1" s="1"/>
  <c r="L17" i="1"/>
  <c r="L16" i="1"/>
  <c r="M16" i="1" s="1"/>
  <c r="L15" i="1"/>
  <c r="M15" i="1" s="1"/>
  <c r="L14" i="1"/>
  <c r="M14" i="1" s="1"/>
  <c r="L13" i="1"/>
  <c r="M13" i="1" s="1"/>
  <c r="L12" i="1"/>
  <c r="M12" i="1" s="1"/>
  <c r="N9" i="1"/>
  <c r="L9" i="1"/>
  <c r="K9" i="1"/>
  <c r="I38" i="1" l="1"/>
  <c r="M20" i="1"/>
  <c r="M21" i="1"/>
  <c r="M31" i="1"/>
  <c r="J38" i="1"/>
  <c r="L38" i="1"/>
  <c r="L40" i="1" s="1"/>
  <c r="M17" i="1"/>
  <c r="M27" i="1"/>
  <c r="M28" i="1"/>
  <c r="H38" i="1"/>
  <c r="M19" i="1"/>
</calcChain>
</file>

<file path=xl/sharedStrings.xml><?xml version="1.0" encoding="utf-8"?>
<sst xmlns="http://schemas.openxmlformats.org/spreadsheetml/2006/main" count="284" uniqueCount="127">
  <si>
    <t>FLOOD RECOVERY FUND PROJECT VERSIONS</t>
  </si>
  <si>
    <t>Applicant Name</t>
  </si>
  <si>
    <t>County</t>
  </si>
  <si>
    <t>FRF Project #</t>
  </si>
  <si>
    <t>Proj S#</t>
  </si>
  <si>
    <t>Project Title</t>
  </si>
  <si>
    <t>Project Type</t>
  </si>
  <si>
    <t>Total Project Estimate</t>
  </si>
  <si>
    <t>Estimated / Pending Federal Obligation</t>
  </si>
  <si>
    <t>Estimated FRF Obligation (Request)</t>
  </si>
  <si>
    <t>Estimated Local/Other Obligation</t>
  </si>
  <si>
    <t>Facility/ Area Damaged (Yes/No)</t>
  </si>
  <si>
    <t>FRF Allocations</t>
  </si>
  <si>
    <t>Unmet Need / Potential Excess</t>
  </si>
  <si>
    <t>FRF Disbursed10/27/2020</t>
  </si>
  <si>
    <t>City of Hamburg</t>
  </si>
  <si>
    <t>Fremont</t>
  </si>
  <si>
    <t>Hamburg 2019 Demolition, Land Acquisition, Housing Incentive</t>
  </si>
  <si>
    <t>Recovery</t>
  </si>
  <si>
    <t>City of Fredonia</t>
  </si>
  <si>
    <t>Louisa</t>
  </si>
  <si>
    <t>Fredonia 2019 Flood Mitigation Project</t>
  </si>
  <si>
    <t>Flood Mitigation</t>
  </si>
  <si>
    <t>City of Hornick</t>
  </si>
  <si>
    <t>Woodbury</t>
  </si>
  <si>
    <t>Hornick 2019 Flood Mitigation Project</t>
  </si>
  <si>
    <t>Hamburg Ditch 6 Levee Elevation</t>
  </si>
  <si>
    <t>Mills (County)</t>
  </si>
  <si>
    <t>Mills</t>
  </si>
  <si>
    <t>Mills Co 2019 Acquisition/Demolition Local Match</t>
  </si>
  <si>
    <t>City of Pacific Junction</t>
  </si>
  <si>
    <t>Pacific Junction 2019 Acquisition/Demolition Local Match</t>
  </si>
  <si>
    <t>Initial Funding</t>
  </si>
  <si>
    <t>City of Buffalo</t>
  </si>
  <si>
    <t>Scott</t>
  </si>
  <si>
    <t>No</t>
  </si>
  <si>
    <t>City of Council Bluffs</t>
  </si>
  <si>
    <t>Pottawattamie</t>
  </si>
  <si>
    <t>Property Acquisition</t>
  </si>
  <si>
    <t>Yes</t>
  </si>
  <si>
    <t>Fensler Drainage District</t>
  </si>
  <si>
    <t>Levee Improvements</t>
  </si>
  <si>
    <t>Fremont (County)</t>
  </si>
  <si>
    <t>Recovery Match</t>
  </si>
  <si>
    <t>Scott County EMA</t>
  </si>
  <si>
    <t>Coulthard Levee District</t>
  </si>
  <si>
    <t>Harrison</t>
  </si>
  <si>
    <t>L-594 - Pleasant Valley Levee District</t>
  </si>
  <si>
    <t>L-601 Missouri River - Wabonsie Segment</t>
  </si>
  <si>
    <t>L-601 Missouri River LB - Bartlett Segment</t>
  </si>
  <si>
    <t>L-601 Missouri River LB - Miller Sturgeon</t>
  </si>
  <si>
    <t>M &amp; P Missouri River Levee District</t>
  </si>
  <si>
    <t>Mills-Fremont Drainage District</t>
  </si>
  <si>
    <t>Mills &amp; Fremont</t>
  </si>
  <si>
    <t>Lorimor Drainage District</t>
  </si>
  <si>
    <t>Pony Creek Drainage District</t>
  </si>
  <si>
    <t>New St. Mary's Drainage District</t>
  </si>
  <si>
    <t>Plattville Drainage District</t>
  </si>
  <si>
    <t>Honey Creek Drainage District #6</t>
  </si>
  <si>
    <t>Nobles Lake Drainage District</t>
  </si>
  <si>
    <t>Pigeon Creek Drainage District #2</t>
  </si>
  <si>
    <t>Pigeon Creek Drainage District #8</t>
  </si>
  <si>
    <t>Sac Drainage District</t>
  </si>
  <si>
    <t>Vanman Levee District</t>
  </si>
  <si>
    <t>Watkins Drainage District</t>
  </si>
  <si>
    <t>Supplemental Funding</t>
  </si>
  <si>
    <t>Available Balance</t>
  </si>
  <si>
    <t>UNFUNDED AND NEW PROJECT APPLICATIONS</t>
  </si>
  <si>
    <t>City of Davenport</t>
  </si>
  <si>
    <t>Muscatine (County)</t>
  </si>
  <si>
    <t>Muscatine</t>
  </si>
  <si>
    <t>Housing Recovery</t>
  </si>
  <si>
    <t>City of Logan</t>
  </si>
  <si>
    <t>Generator</t>
  </si>
  <si>
    <t>Pottawattamie (County)</t>
  </si>
  <si>
    <t>City of Harlan</t>
  </si>
  <si>
    <t>Shelby</t>
  </si>
  <si>
    <t>City of LeClaire</t>
  </si>
  <si>
    <t>City of Oakland</t>
  </si>
  <si>
    <t>City of Bettendorf</t>
  </si>
  <si>
    <t>Glenwood Municipal Utilities</t>
  </si>
  <si>
    <t>Fremont County Secondary Roads</t>
  </si>
  <si>
    <t>Benton Township</t>
  </si>
  <si>
    <t>Fremont Co (Duplicate of 7)</t>
  </si>
  <si>
    <t>Rand Peterson Levee District</t>
  </si>
  <si>
    <t>Benton Washington Levee District</t>
  </si>
  <si>
    <t>Mule Slough Drainage District</t>
  </si>
  <si>
    <t>Scott Drainage District</t>
  </si>
  <si>
    <t>Additional Funding</t>
  </si>
  <si>
    <t>Missouri Valley Dreinage District</t>
  </si>
  <si>
    <t>Buffalo - Elm Street Basin</t>
  </si>
  <si>
    <t>Council Bluffs - Property Acquisition</t>
  </si>
  <si>
    <t>Fensler Drainage Dsitrict</t>
  </si>
  <si>
    <t>Fremont County Buyout Local Match FRF Application</t>
  </si>
  <si>
    <t>Fremont County Debris and Asphalt Repair Match</t>
  </si>
  <si>
    <t>Genesis Medical Center East - Critical Utility Water Well</t>
  </si>
  <si>
    <t>Hamburg Levee Drainage Pumps Demo FRF Application</t>
  </si>
  <si>
    <t>L-594 - Levee Repairs/Relocation</t>
  </si>
  <si>
    <t>L-601 Levee - Wabonsie Repairs</t>
  </si>
  <si>
    <t>L-601 Levee - Bartlett Segment</t>
  </si>
  <si>
    <t>L-601 Levee - Miller Sturgeon</t>
  </si>
  <si>
    <t>M&amp;P Levee District - Planning</t>
  </si>
  <si>
    <t>M&amp;P Missouri River Levee District</t>
  </si>
  <si>
    <t>New St.Mary's Drainage District</t>
  </si>
  <si>
    <t>Honey Creek Drainage</t>
  </si>
  <si>
    <t>Davenport - Modern Woodmen Park Flood Mitigation Project</t>
  </si>
  <si>
    <t>Muscatine County Buyout Local Match FRF Application</t>
  </si>
  <si>
    <t>Fremont County &amp; Hamburg Knox Road Housing &amp; General Housing FRF Application</t>
  </si>
  <si>
    <t>Mills County &amp; Pacific Junction Long Term Housing Recovery</t>
  </si>
  <si>
    <t>Logan Water Dept Generator</t>
  </si>
  <si>
    <t>Pottawattamie County - Property Acquisition</t>
  </si>
  <si>
    <t>Harlan - Lift Station Mitigation</t>
  </si>
  <si>
    <t>LeClaire Lift Station Generator</t>
  </si>
  <si>
    <t>Oakland - Property Acquisition and Demolition</t>
  </si>
  <si>
    <t>Bettendorf - Drainage Basin Mitigation</t>
  </si>
  <si>
    <t>Buffalo - Centralized Flood Mitigation</t>
  </si>
  <si>
    <t>GMU Flood Protection</t>
  </si>
  <si>
    <t>Davenport - Wastewater Treatment Plant Flood Protection</t>
  </si>
  <si>
    <t>Fremont County Repair and Haul</t>
  </si>
  <si>
    <t>Benton Township Fire Station Local Match</t>
  </si>
  <si>
    <t>Rand Peterson Levee Improvements</t>
  </si>
  <si>
    <t>Benton Washington Levee Repaids</t>
  </si>
  <si>
    <t>Mule Slough Repairs</t>
  </si>
  <si>
    <t>Scott Drainage Repairs</t>
  </si>
  <si>
    <t>City of Muscatine</t>
  </si>
  <si>
    <t>Muscatine Floodwall Mitigation Project</t>
  </si>
  <si>
    <t>Missouri Valley Drainage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</si>
</sst>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9E9E9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2" applyFont="1"/>
    <xf numFmtId="0" fontId="4" fillId="0" borderId="0" xfId="2" applyFont="1"/>
    <xf numFmtId="1" fontId="5" fillId="0" borderId="0" xfId="2" applyNumberFormat="1" applyFont="1" applyAlignment="1">
      <alignment horizontal="center"/>
    </xf>
    <xf numFmtId="0" fontId="5" fillId="0" borderId="0" xfId="2" applyFont="1"/>
    <xf numFmtId="0" fontId="5" fillId="0" borderId="0" xfId="2" applyFont="1" applyAlignment="1">
      <alignment wrapText="1"/>
    </xf>
    <xf numFmtId="0" fontId="2" fillId="0" borderId="0" xfId="2"/>
    <xf numFmtId="0" fontId="6" fillId="2" borderId="1" xfId="2" applyFont="1" applyFill="1" applyBorder="1" applyAlignment="1">
      <alignment horizontal="center" wrapText="1"/>
    </xf>
    <xf numFmtId="1" fontId="6" fillId="2" borderId="1" xfId="2" applyNumberFormat="1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 wrapText="1"/>
    </xf>
    <xf numFmtId="0" fontId="2" fillId="0" borderId="0" xfId="2" applyAlignment="1">
      <alignment wrapText="1"/>
    </xf>
    <xf numFmtId="49" fontId="8" fillId="0" borderId="1" xfId="2" applyNumberFormat="1" applyFont="1" applyBorder="1"/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8" fontId="8" fillId="0" borderId="1" xfId="2" applyNumberFormat="1" applyFont="1" applyBorder="1" applyAlignment="1">
      <alignment horizontal="right"/>
    </xf>
    <xf numFmtId="164" fontId="5" fillId="0" borderId="1" xfId="1" applyNumberFormat="1" applyFont="1" applyBorder="1"/>
    <xf numFmtId="165" fontId="5" fillId="0" borderId="1" xfId="1" applyNumberFormat="1" applyFont="1" applyBorder="1"/>
    <xf numFmtId="49" fontId="8" fillId="0" borderId="2" xfId="2" applyNumberFormat="1" applyFont="1" applyBorder="1"/>
    <xf numFmtId="0" fontId="5" fillId="0" borderId="2" xfId="2" applyFont="1" applyBorder="1"/>
    <xf numFmtId="0" fontId="5" fillId="0" borderId="2" xfId="2" applyFont="1" applyBorder="1" applyAlignment="1">
      <alignment horizontal="center"/>
    </xf>
    <xf numFmtId="8" fontId="8" fillId="0" borderId="2" xfId="2" applyNumberFormat="1" applyFont="1" applyBorder="1" applyAlignment="1">
      <alignment horizontal="right"/>
    </xf>
    <xf numFmtId="164" fontId="5" fillId="0" borderId="2" xfId="1" applyNumberFormat="1" applyFont="1" applyBorder="1"/>
    <xf numFmtId="165" fontId="5" fillId="0" borderId="2" xfId="1" applyNumberFormat="1" applyFont="1" applyBorder="1"/>
    <xf numFmtId="0" fontId="6" fillId="4" borderId="1" xfId="2" applyFont="1" applyFill="1" applyBorder="1" applyAlignment="1">
      <alignment wrapText="1"/>
    </xf>
    <xf numFmtId="8" fontId="6" fillId="4" borderId="1" xfId="2" applyNumberFormat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wrapText="1"/>
    </xf>
    <xf numFmtId="8" fontId="6" fillId="0" borderId="0" xfId="2" applyNumberFormat="1" applyFont="1" applyFill="1" applyBorder="1" applyAlignment="1">
      <alignment horizontal="center" wrapText="1"/>
    </xf>
    <xf numFmtId="0" fontId="2" fillId="0" borderId="0" xfId="2" applyBorder="1"/>
    <xf numFmtId="49" fontId="8" fillId="0" borderId="1" xfId="2" applyNumberFormat="1" applyFont="1" applyBorder="1" applyAlignment="1">
      <alignment wrapText="1"/>
    </xf>
    <xf numFmtId="1" fontId="8" fillId="0" borderId="1" xfId="2" applyNumberFormat="1" applyFont="1" applyBorder="1" applyAlignment="1">
      <alignment horizontal="center"/>
    </xf>
    <xf numFmtId="0" fontId="8" fillId="0" borderId="1" xfId="2" applyNumberFormat="1" applyFont="1" applyBorder="1" applyAlignment="1">
      <alignment horizontal="center"/>
    </xf>
    <xf numFmtId="8" fontId="8" fillId="0" borderId="1" xfId="2" applyNumberFormat="1" applyFont="1" applyBorder="1" applyAlignment="1">
      <alignment horizontal="left" wrapText="1"/>
    </xf>
    <xf numFmtId="8" fontId="8" fillId="0" borderId="1" xfId="2" applyNumberFormat="1" applyFont="1" applyFill="1" applyBorder="1" applyAlignment="1">
      <alignment horizontal="right"/>
    </xf>
    <xf numFmtId="49" fontId="8" fillId="0" borderId="3" xfId="2" applyNumberFormat="1" applyFont="1" applyBorder="1" applyAlignment="1">
      <alignment wrapText="1"/>
    </xf>
    <xf numFmtId="49" fontId="8" fillId="0" borderId="3" xfId="2" applyNumberFormat="1" applyFont="1" applyBorder="1"/>
    <xf numFmtId="1" fontId="8" fillId="0" borderId="3" xfId="2" applyNumberFormat="1" applyFont="1" applyBorder="1" applyAlignment="1">
      <alignment horizontal="center"/>
    </xf>
    <xf numFmtId="0" fontId="8" fillId="0" borderId="3" xfId="2" applyNumberFormat="1" applyFont="1" applyBorder="1" applyAlignment="1">
      <alignment horizontal="center"/>
    </xf>
    <xf numFmtId="8" fontId="8" fillId="0" borderId="3" xfId="2" applyNumberFormat="1" applyFont="1" applyBorder="1" applyAlignment="1">
      <alignment horizontal="left" wrapText="1"/>
    </xf>
    <xf numFmtId="8" fontId="8" fillId="0" borderId="3" xfId="2" applyNumberFormat="1" applyFont="1" applyBorder="1" applyAlignment="1">
      <alignment horizontal="right"/>
    </xf>
    <xf numFmtId="0" fontId="5" fillId="0" borderId="3" xfId="2" applyFont="1" applyBorder="1"/>
    <xf numFmtId="8" fontId="8" fillId="0" borderId="3" xfId="2" applyNumberFormat="1" applyFont="1" applyFill="1" applyBorder="1" applyAlignment="1">
      <alignment horizontal="right"/>
    </xf>
    <xf numFmtId="49" fontId="8" fillId="0" borderId="1" xfId="2" applyNumberFormat="1" applyFont="1" applyBorder="1" applyAlignment="1">
      <alignment horizontal="left" wrapText="1"/>
    </xf>
    <xf numFmtId="8" fontId="8" fillId="0" borderId="1" xfId="0" applyNumberFormat="1" applyFont="1" applyBorder="1" applyAlignment="1">
      <alignment horizontal="right"/>
    </xf>
    <xf numFmtId="49" fontId="8" fillId="0" borderId="1" xfId="2" applyNumberFormat="1" applyFont="1" applyFill="1" applyBorder="1" applyAlignment="1">
      <alignment wrapText="1"/>
    </xf>
    <xf numFmtId="49" fontId="8" fillId="0" borderId="1" xfId="2" applyNumberFormat="1" applyFont="1" applyFill="1" applyBorder="1"/>
    <xf numFmtId="0" fontId="5" fillId="0" borderId="1" xfId="2" applyNumberFormat="1" applyFont="1" applyBorder="1" applyAlignment="1">
      <alignment horizontal="center"/>
    </xf>
    <xf numFmtId="0" fontId="5" fillId="0" borderId="1" xfId="2" applyFont="1" applyFill="1" applyBorder="1"/>
    <xf numFmtId="49" fontId="8" fillId="0" borderId="1" xfId="2" applyNumberFormat="1" applyFont="1" applyBorder="1" applyAlignment="1">
      <alignment horizontal="left"/>
    </xf>
    <xf numFmtId="0" fontId="8" fillId="2" borderId="1" xfId="2" applyFont="1" applyFill="1" applyBorder="1" applyAlignment="1">
      <alignment horizontal="center" wrapText="1"/>
    </xf>
    <xf numFmtId="1" fontId="8" fillId="2" borderId="1" xfId="2" applyNumberFormat="1" applyFont="1" applyFill="1" applyBorder="1" applyAlignment="1">
      <alignment horizontal="center" wrapText="1"/>
    </xf>
    <xf numFmtId="8" fontId="8" fillId="2" borderId="1" xfId="2" applyNumberFormat="1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right" wrapText="1"/>
    </xf>
    <xf numFmtId="0" fontId="6" fillId="4" borderId="5" xfId="2" applyFont="1" applyFill="1" applyBorder="1" applyAlignment="1">
      <alignment horizontal="right" wrapText="1"/>
    </xf>
    <xf numFmtId="1" fontId="6" fillId="4" borderId="5" xfId="2" applyNumberFormat="1" applyFont="1" applyFill="1" applyBorder="1" applyAlignment="1">
      <alignment horizontal="center" wrapText="1"/>
    </xf>
    <xf numFmtId="0" fontId="6" fillId="4" borderId="6" xfId="2" applyFont="1" applyFill="1" applyBorder="1" applyAlignment="1">
      <alignment horizontal="right" wrapText="1"/>
    </xf>
    <xf numFmtId="165" fontId="6" fillId="4" borderId="1" xfId="3" applyNumberFormat="1" applyFont="1" applyFill="1" applyBorder="1" applyAlignment="1">
      <alignment horizontal="center" wrapText="1"/>
    </xf>
    <xf numFmtId="165" fontId="6" fillId="0" borderId="0" xfId="3" applyNumberFormat="1" applyFont="1" applyFill="1" applyBorder="1" applyAlignment="1">
      <alignment horizontal="center" wrapText="1"/>
    </xf>
    <xf numFmtId="0" fontId="6" fillId="0" borderId="4" xfId="2" applyFont="1" applyFill="1" applyBorder="1" applyAlignment="1">
      <alignment horizontal="right" wrapText="1"/>
    </xf>
    <xf numFmtId="0" fontId="6" fillId="0" borderId="5" xfId="2" applyFont="1" applyFill="1" applyBorder="1" applyAlignment="1">
      <alignment horizontal="right" wrapText="1"/>
    </xf>
    <xf numFmtId="0" fontId="6" fillId="0" borderId="6" xfId="2" applyFont="1" applyFill="1" applyBorder="1" applyAlignment="1">
      <alignment horizontal="right" wrapText="1"/>
    </xf>
    <xf numFmtId="165" fontId="6" fillId="0" borderId="1" xfId="3" applyNumberFormat="1" applyFont="1" applyFill="1" applyBorder="1" applyAlignment="1">
      <alignment horizontal="center" wrapText="1"/>
    </xf>
    <xf numFmtId="49" fontId="8" fillId="0" borderId="0" xfId="2" applyNumberFormat="1" applyFont="1" applyBorder="1" applyAlignment="1">
      <alignment wrapText="1"/>
    </xf>
    <xf numFmtId="49" fontId="8" fillId="0" borderId="0" xfId="2" applyNumberFormat="1" applyFont="1" applyBorder="1"/>
    <xf numFmtId="1" fontId="8" fillId="0" borderId="0" xfId="2" applyNumberFormat="1" applyFont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49" fontId="8" fillId="0" borderId="0" xfId="2" applyNumberFormat="1" applyFont="1" applyBorder="1" applyAlignment="1">
      <alignment horizontal="left" wrapText="1"/>
    </xf>
    <xf numFmtId="8" fontId="8" fillId="0" borderId="0" xfId="2" applyNumberFormat="1" applyFont="1" applyBorder="1" applyAlignment="1">
      <alignment horizontal="right"/>
    </xf>
    <xf numFmtId="0" fontId="5" fillId="0" borderId="0" xfId="2" applyFont="1" applyBorder="1"/>
    <xf numFmtId="8" fontId="8" fillId="0" borderId="0" xfId="2" applyNumberFormat="1" applyFont="1" applyFill="1" applyBorder="1" applyAlignment="1">
      <alignment horizontal="right"/>
    </xf>
    <xf numFmtId="8" fontId="8" fillId="0" borderId="0" xfId="0" applyNumberFormat="1" applyFont="1" applyBorder="1" applyAlignment="1">
      <alignment horizontal="right"/>
    </xf>
    <xf numFmtId="165" fontId="8" fillId="0" borderId="1" xfId="2" applyNumberFormat="1" applyFont="1" applyBorder="1" applyAlignment="1">
      <alignment horizontal="right" wrapText="1"/>
    </xf>
    <xf numFmtId="165" fontId="8" fillId="0" borderId="1" xfId="2" applyNumberFormat="1" applyFont="1" applyFill="1" applyBorder="1" applyAlignment="1">
      <alignment horizontal="right" wrapText="1"/>
    </xf>
    <xf numFmtId="1" fontId="6" fillId="0" borderId="5" xfId="2" applyNumberFormat="1" applyFont="1" applyFill="1" applyBorder="1" applyAlignment="1">
      <alignment horizontal="center" wrapText="1"/>
    </xf>
    <xf numFmtId="49" fontId="8" fillId="0" borderId="0" xfId="2" applyNumberFormat="1" applyFont="1" applyFill="1" applyBorder="1" applyAlignment="1">
      <alignment wrapText="1"/>
    </xf>
    <xf numFmtId="49" fontId="8" fillId="0" borderId="0" xfId="2" applyNumberFormat="1" applyFont="1" applyFill="1" applyBorder="1"/>
    <xf numFmtId="0" fontId="5" fillId="0" borderId="0" xfId="2" applyNumberFormat="1" applyFont="1" applyBorder="1" applyAlignment="1">
      <alignment horizontal="left"/>
    </xf>
    <xf numFmtId="8" fontId="8" fillId="0" borderId="0" xfId="2" applyNumberFormat="1" applyFont="1" applyBorder="1" applyAlignment="1">
      <alignment horizontal="left" wrapText="1"/>
    </xf>
    <xf numFmtId="0" fontId="5" fillId="0" borderId="0" xfId="2" applyFont="1" applyFill="1" applyBorder="1"/>
    <xf numFmtId="1" fontId="2" fillId="0" borderId="0" xfId="2" applyNumberFormat="1" applyAlignment="1">
      <alignment horizontal="center"/>
    </xf>
    <xf numFmtId="0" fontId="10" fillId="0" borderId="0" xfId="2" applyFont="1"/>
    <xf numFmtId="0" fontId="6" fillId="4" borderId="1" xfId="2" applyFont="1" applyFill="1" applyBorder="1" applyAlignment="1">
      <alignment horizontal="right" wrapText="1"/>
    </xf>
    <xf numFmtId="0" fontId="9" fillId="5" borderId="0" xfId="2" applyFont="1" applyFill="1" applyAlignment="1">
      <alignment horizontal="left"/>
    </xf>
    <xf numFmtId="0" fontId="9" fillId="5" borderId="7" xfId="2" applyFont="1" applyFill="1" applyBorder="1" applyAlignment="1">
      <alignment horizontal="left"/>
    </xf>
  </cellXfs>
  <cellStyles count="4">
    <cellStyle name="Currency" xfId="1" builtinId="4"/>
    <cellStyle name="Currency 2" xfId="3"/>
    <cellStyle name="Normal" xfId="0" builtinId="0"/>
    <cellStyle name="Normal 2" xfId="2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B7D8A0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Flood%20Mitigation%20Program_2012/2%20FLOOD%20RECOVERY%20FUND/FRF%20Report%20Needs%20&amp;%20Allocation%20as%20of%2010.14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FRF 418 Projects"/>
      <sheetName val="Type-Levee Improvements"/>
      <sheetName val="Type-Rec Match"/>
      <sheetName val="Type-Flood Mitigation"/>
      <sheetName val="Type-Acq&amp;Demo"/>
      <sheetName val="Type-Generator"/>
      <sheetName val="Type-Housing Recovery"/>
    </sheetNames>
    <sheetDataSet>
      <sheetData sheetId="0"/>
      <sheetData sheetId="1">
        <row r="3">
          <cell r="M3">
            <v>76848.899999999994</v>
          </cell>
        </row>
        <row r="4">
          <cell r="M4">
            <v>4427965</v>
          </cell>
        </row>
        <row r="5">
          <cell r="M5">
            <v>862000</v>
          </cell>
        </row>
        <row r="6">
          <cell r="M6">
            <v>809915</v>
          </cell>
        </row>
        <row r="7">
          <cell r="M7">
            <v>804350</v>
          </cell>
        </row>
        <row r="8">
          <cell r="M8">
            <v>326473.53000000003</v>
          </cell>
        </row>
        <row r="9">
          <cell r="M9">
            <v>279149</v>
          </cell>
        </row>
        <row r="10">
          <cell r="M10">
            <v>1709474</v>
          </cell>
        </row>
        <row r="11">
          <cell r="M11">
            <v>1465000</v>
          </cell>
        </row>
        <row r="12">
          <cell r="M12">
            <v>733300</v>
          </cell>
        </row>
        <row r="13">
          <cell r="M13">
            <v>1152300</v>
          </cell>
        </row>
        <row r="14">
          <cell r="M14">
            <v>287405</v>
          </cell>
        </row>
        <row r="15">
          <cell r="M15">
            <v>425700</v>
          </cell>
        </row>
        <row r="16">
          <cell r="M16">
            <v>651519.30000000005</v>
          </cell>
        </row>
        <row r="17">
          <cell r="M17">
            <v>51089.55</v>
          </cell>
        </row>
        <row r="18">
          <cell r="M18">
            <v>206100</v>
          </cell>
        </row>
        <row r="19">
          <cell r="M19">
            <v>8400</v>
          </cell>
        </row>
        <row r="20">
          <cell r="M20">
            <v>42403.5</v>
          </cell>
        </row>
        <row r="21">
          <cell r="M21">
            <v>3369106.7</v>
          </cell>
        </row>
        <row r="22">
          <cell r="M22">
            <v>316500</v>
          </cell>
        </row>
      </sheetData>
      <sheetData sheetId="2">
        <row r="3">
          <cell r="L3">
            <v>38025</v>
          </cell>
        </row>
        <row r="4">
          <cell r="L4">
            <v>1100000</v>
          </cell>
        </row>
      </sheetData>
      <sheetData sheetId="3">
        <row r="3">
          <cell r="L3">
            <v>211021</v>
          </cell>
        </row>
        <row r="4">
          <cell r="L4">
            <v>417375</v>
          </cell>
        </row>
      </sheetData>
      <sheetData sheetId="4">
        <row r="3">
          <cell r="L3">
            <v>342540</v>
          </cell>
        </row>
        <row r="4">
          <cell r="L4">
            <v>15954.05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zoomScale="70" zoomScaleNormal="70" workbookViewId="0">
      <pane xSplit="5" ySplit="2" topLeftCell="F54" activePane="bottomRight" state="frozen"/>
      <selection pane="topRight" activeCell="F1" sqref="F1"/>
      <selection pane="bottomLeft" activeCell="A3" sqref="A3"/>
      <selection pane="bottomRight" activeCell="C64" sqref="C64"/>
    </sheetView>
  </sheetViews>
  <sheetFormatPr defaultRowHeight="15" x14ac:dyDescent="0.25"/>
  <cols>
    <col min="1" max="1" width="32.5703125" style="6" customWidth="1"/>
    <col min="2" max="2" width="14.85546875" style="6" customWidth="1"/>
    <col min="3" max="3" width="10.5703125" style="80" customWidth="1"/>
    <col min="4" max="4" width="12.5703125" style="6" customWidth="1"/>
    <col min="5" max="5" width="30.85546875" style="11" customWidth="1"/>
    <col min="6" max="6" width="21.28515625" style="6" customWidth="1"/>
    <col min="7" max="7" width="23" style="6" customWidth="1"/>
    <col min="8" max="8" width="19.42578125" style="6" customWidth="1"/>
    <col min="9" max="10" width="17.140625" style="6" customWidth="1"/>
    <col min="11" max="11" width="9.28515625" style="6" customWidth="1"/>
    <col min="12" max="13" width="19.85546875" style="6" customWidth="1"/>
    <col min="14" max="14" width="22.5703125" style="6" customWidth="1"/>
    <col min="15" max="16384" width="9.140625" style="6"/>
  </cols>
  <sheetData>
    <row r="1" spans="1:14" ht="15.75" x14ac:dyDescent="0.25">
      <c r="A1" s="1" t="s">
        <v>0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</row>
    <row r="2" spans="1:14" s="11" customFormat="1" ht="94.5" x14ac:dyDescent="0.25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9" t="s">
        <v>13</v>
      </c>
      <c r="N2" s="10" t="s">
        <v>14</v>
      </c>
    </row>
    <row r="3" spans="1:14" ht="15.75" x14ac:dyDescent="0.25">
      <c r="A3" s="12" t="s">
        <v>15</v>
      </c>
      <c r="B3" s="13" t="s">
        <v>16</v>
      </c>
      <c r="C3" s="14">
        <v>2</v>
      </c>
      <c r="D3" s="13"/>
      <c r="E3" s="12" t="s">
        <v>17</v>
      </c>
      <c r="F3" s="13" t="s">
        <v>18</v>
      </c>
      <c r="G3" s="15">
        <v>940856.55</v>
      </c>
      <c r="H3" s="16"/>
      <c r="I3" s="13"/>
      <c r="J3" s="13"/>
      <c r="K3" s="13"/>
      <c r="L3" s="15">
        <v>940856.55</v>
      </c>
      <c r="M3" s="15"/>
      <c r="N3" s="17">
        <v>368183.8</v>
      </c>
    </row>
    <row r="4" spans="1:14" ht="15.75" x14ac:dyDescent="0.25">
      <c r="A4" s="12" t="s">
        <v>19</v>
      </c>
      <c r="B4" s="13" t="s">
        <v>20</v>
      </c>
      <c r="C4" s="14">
        <v>3</v>
      </c>
      <c r="D4" s="13"/>
      <c r="E4" s="12" t="s">
        <v>21</v>
      </c>
      <c r="F4" s="13" t="s">
        <v>22</v>
      </c>
      <c r="G4" s="15">
        <v>135550</v>
      </c>
      <c r="H4" s="16"/>
      <c r="I4" s="13"/>
      <c r="J4" s="13"/>
      <c r="K4" s="13"/>
      <c r="L4" s="15">
        <v>135550</v>
      </c>
      <c r="M4" s="15"/>
      <c r="N4" s="17">
        <v>135550</v>
      </c>
    </row>
    <row r="5" spans="1:14" ht="15.75" x14ac:dyDescent="0.25">
      <c r="A5" s="12" t="s">
        <v>23</v>
      </c>
      <c r="B5" s="13" t="s">
        <v>24</v>
      </c>
      <c r="C5" s="14">
        <v>4</v>
      </c>
      <c r="D5" s="13"/>
      <c r="E5" s="12" t="s">
        <v>25</v>
      </c>
      <c r="F5" s="13" t="s">
        <v>22</v>
      </c>
      <c r="G5" s="15">
        <v>2071708</v>
      </c>
      <c r="H5" s="16"/>
      <c r="I5" s="13"/>
      <c r="J5" s="13"/>
      <c r="K5" s="13"/>
      <c r="L5" s="15">
        <v>2071708</v>
      </c>
      <c r="M5" s="15"/>
      <c r="N5" s="17">
        <v>0</v>
      </c>
    </row>
    <row r="6" spans="1:14" ht="15.75" x14ac:dyDescent="0.25">
      <c r="A6" s="12" t="s">
        <v>15</v>
      </c>
      <c r="B6" s="13" t="s">
        <v>16</v>
      </c>
      <c r="C6" s="14">
        <v>5</v>
      </c>
      <c r="D6" s="13"/>
      <c r="E6" s="12" t="s">
        <v>26</v>
      </c>
      <c r="F6" s="13" t="s">
        <v>22</v>
      </c>
      <c r="G6" s="15">
        <v>6356324.2000000002</v>
      </c>
      <c r="H6" s="16"/>
      <c r="I6" s="13"/>
      <c r="J6" s="13"/>
      <c r="K6" s="13"/>
      <c r="L6" s="15">
        <v>6356324.2000000002</v>
      </c>
      <c r="M6" s="15"/>
      <c r="N6" s="17">
        <v>1806868</v>
      </c>
    </row>
    <row r="7" spans="1:14" ht="15.75" x14ac:dyDescent="0.25">
      <c r="A7" s="18" t="s">
        <v>27</v>
      </c>
      <c r="B7" s="19" t="s">
        <v>28</v>
      </c>
      <c r="C7" s="20">
        <v>6</v>
      </c>
      <c r="D7" s="19"/>
      <c r="E7" s="18" t="s">
        <v>29</v>
      </c>
      <c r="F7" s="19" t="s">
        <v>18</v>
      </c>
      <c r="G7" s="21">
        <v>2341923</v>
      </c>
      <c r="H7" s="22"/>
      <c r="I7" s="19"/>
      <c r="J7" s="19"/>
      <c r="K7" s="19"/>
      <c r="L7" s="21">
        <v>2341923</v>
      </c>
      <c r="M7" s="21"/>
      <c r="N7" s="23">
        <v>755868.13</v>
      </c>
    </row>
    <row r="8" spans="1:14" ht="15.75" x14ac:dyDescent="0.25">
      <c r="A8" s="12" t="s">
        <v>30</v>
      </c>
      <c r="B8" s="13" t="s">
        <v>28</v>
      </c>
      <c r="C8" s="14">
        <v>7</v>
      </c>
      <c r="D8" s="13"/>
      <c r="E8" s="12" t="s">
        <v>31</v>
      </c>
      <c r="F8" s="13" t="s">
        <v>18</v>
      </c>
      <c r="G8" s="15">
        <v>3153638.25</v>
      </c>
      <c r="H8" s="16"/>
      <c r="I8" s="13"/>
      <c r="J8" s="13"/>
      <c r="K8" s="13"/>
      <c r="L8" s="15">
        <v>3153638.25</v>
      </c>
      <c r="M8" s="15"/>
      <c r="N8" s="17">
        <v>199627.75</v>
      </c>
    </row>
    <row r="9" spans="1:14" ht="15.75" x14ac:dyDescent="0.25">
      <c r="A9" s="82" t="s">
        <v>32</v>
      </c>
      <c r="B9" s="82"/>
      <c r="C9" s="82"/>
      <c r="D9" s="82"/>
      <c r="E9" s="82"/>
      <c r="F9" s="82"/>
      <c r="G9" s="82"/>
      <c r="H9" s="82"/>
      <c r="I9" s="82"/>
      <c r="J9" s="24"/>
      <c r="K9" s="25">
        <f>SUM(K3:K8)</f>
        <v>0</v>
      </c>
      <c r="L9" s="25">
        <f>SUM(L3:L8)</f>
        <v>15000000</v>
      </c>
      <c r="M9" s="25"/>
      <c r="N9" s="25">
        <f>SUM(N3:N8)</f>
        <v>3266097.6799999997</v>
      </c>
    </row>
    <row r="10" spans="1:14" s="29" customFormat="1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7"/>
      <c r="K10" s="28"/>
      <c r="L10" s="28"/>
      <c r="M10" s="28"/>
      <c r="N10" s="28"/>
    </row>
    <row r="11" spans="1:14" s="29" customFormat="1" ht="15.75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7"/>
      <c r="K11" s="28"/>
      <c r="L11" s="28"/>
      <c r="M11" s="28"/>
      <c r="N11" s="28"/>
    </row>
    <row r="12" spans="1:14" ht="15.75" x14ac:dyDescent="0.25">
      <c r="A12" s="30" t="s">
        <v>33</v>
      </c>
      <c r="B12" s="12" t="s">
        <v>34</v>
      </c>
      <c r="C12" s="31">
        <v>8</v>
      </c>
      <c r="D12" s="32">
        <v>18</v>
      </c>
      <c r="E12" s="33" t="s">
        <v>90</v>
      </c>
      <c r="F12" s="12" t="s">
        <v>22</v>
      </c>
      <c r="G12" s="15">
        <v>248260</v>
      </c>
      <c r="H12" s="15">
        <v>0</v>
      </c>
      <c r="I12" s="15">
        <v>211021</v>
      </c>
      <c r="J12" s="15">
        <v>37239</v>
      </c>
      <c r="K12" s="13" t="s">
        <v>35</v>
      </c>
      <c r="L12" s="34">
        <f>'[1]Type-Flood Mitigation'!L3</f>
        <v>211021</v>
      </c>
      <c r="M12" s="34">
        <f>L12-I12</f>
        <v>0</v>
      </c>
      <c r="N12" s="15">
        <v>5567.12</v>
      </c>
    </row>
    <row r="13" spans="1:14" ht="31.5" x14ac:dyDescent="0.25">
      <c r="A13" s="35" t="s">
        <v>36</v>
      </c>
      <c r="B13" s="36" t="s">
        <v>37</v>
      </c>
      <c r="C13" s="37">
        <v>9</v>
      </c>
      <c r="D13" s="38">
        <v>10</v>
      </c>
      <c r="E13" s="39" t="s">
        <v>91</v>
      </c>
      <c r="F13" s="36" t="s">
        <v>38</v>
      </c>
      <c r="G13" s="40">
        <v>9847880</v>
      </c>
      <c r="H13" s="40">
        <v>0</v>
      </c>
      <c r="I13" s="40">
        <v>9847880</v>
      </c>
      <c r="J13" s="40">
        <v>0</v>
      </c>
      <c r="K13" s="41" t="s">
        <v>39</v>
      </c>
      <c r="L13" s="42">
        <f>'[1]Type-Acq&amp;Demo'!L3</f>
        <v>342540</v>
      </c>
      <c r="M13" s="34">
        <f t="shared" ref="M13:M37" si="0">L13-I13</f>
        <v>-9505340</v>
      </c>
      <c r="N13" s="15">
        <v>0</v>
      </c>
    </row>
    <row r="14" spans="1:14" ht="15.75" x14ac:dyDescent="0.25">
      <c r="A14" s="30" t="s">
        <v>40</v>
      </c>
      <c r="B14" s="12" t="s">
        <v>37</v>
      </c>
      <c r="C14" s="31">
        <v>10</v>
      </c>
      <c r="D14" s="32">
        <v>29</v>
      </c>
      <c r="E14" s="43" t="s">
        <v>92</v>
      </c>
      <c r="F14" s="12" t="s">
        <v>41</v>
      </c>
      <c r="G14" s="15">
        <v>512326</v>
      </c>
      <c r="H14" s="15">
        <v>384244.5</v>
      </c>
      <c r="I14" s="15">
        <v>76848.899999999994</v>
      </c>
      <c r="J14" s="15">
        <v>51232.6</v>
      </c>
      <c r="K14" s="13" t="s">
        <v>39</v>
      </c>
      <c r="L14" s="34">
        <f>'[1]Type-Levee Improvements'!M3</f>
        <v>76848.899999999994</v>
      </c>
      <c r="M14" s="34">
        <f t="shared" si="0"/>
        <v>0</v>
      </c>
      <c r="N14" s="15">
        <v>17042.8</v>
      </c>
    </row>
    <row r="15" spans="1:14" ht="31.5" x14ac:dyDescent="0.25">
      <c r="A15" s="30" t="s">
        <v>42</v>
      </c>
      <c r="B15" s="12" t="s">
        <v>16</v>
      </c>
      <c r="C15" s="31">
        <v>11</v>
      </c>
      <c r="D15" s="32">
        <v>12</v>
      </c>
      <c r="E15" s="33" t="s">
        <v>93</v>
      </c>
      <c r="F15" s="12" t="s">
        <v>38</v>
      </c>
      <c r="G15" s="15">
        <v>4285014</v>
      </c>
      <c r="H15" s="15">
        <v>3213759.75</v>
      </c>
      <c r="I15" s="15">
        <v>642752.75</v>
      </c>
      <c r="J15" s="15">
        <v>428501.5</v>
      </c>
      <c r="K15" s="13" t="s">
        <v>39</v>
      </c>
      <c r="L15" s="34">
        <f>'[1]Type-Acq&amp;Demo'!L4</f>
        <v>15954.05</v>
      </c>
      <c r="M15" s="34">
        <f t="shared" si="0"/>
        <v>-626798.69999999995</v>
      </c>
      <c r="N15" s="15">
        <v>15450</v>
      </c>
    </row>
    <row r="16" spans="1:14" ht="39" customHeight="1" x14ac:dyDescent="0.25">
      <c r="A16" s="30" t="s">
        <v>42</v>
      </c>
      <c r="B16" s="12" t="s">
        <v>16</v>
      </c>
      <c r="C16" s="31">
        <v>12</v>
      </c>
      <c r="D16" s="32">
        <v>7</v>
      </c>
      <c r="E16" s="33" t="s">
        <v>94</v>
      </c>
      <c r="F16" s="12" t="s">
        <v>43</v>
      </c>
      <c r="G16" s="15">
        <v>253500</v>
      </c>
      <c r="H16" s="15">
        <v>58847.61</v>
      </c>
      <c r="I16" s="15">
        <v>55556.040000000008</v>
      </c>
      <c r="J16" s="15">
        <v>139096.35</v>
      </c>
      <c r="K16" s="13" t="s">
        <v>39</v>
      </c>
      <c r="L16" s="34">
        <f>'[1]Type-Rec Match'!L3</f>
        <v>38025</v>
      </c>
      <c r="M16" s="34">
        <f t="shared" si="0"/>
        <v>-17531.040000000008</v>
      </c>
      <c r="N16" s="15">
        <v>38025</v>
      </c>
    </row>
    <row r="17" spans="1:14" ht="16.5" customHeight="1" x14ac:dyDescent="0.25">
      <c r="A17" s="30" t="s">
        <v>44</v>
      </c>
      <c r="B17" s="12" t="s">
        <v>34</v>
      </c>
      <c r="C17" s="31">
        <v>13</v>
      </c>
      <c r="D17" s="32">
        <v>8</v>
      </c>
      <c r="E17" s="33" t="s">
        <v>95</v>
      </c>
      <c r="F17" s="12" t="s">
        <v>22</v>
      </c>
      <c r="G17" s="15">
        <v>556500</v>
      </c>
      <c r="H17" s="15">
        <v>0</v>
      </c>
      <c r="I17" s="15">
        <v>417375</v>
      </c>
      <c r="J17" s="15">
        <v>139125</v>
      </c>
      <c r="K17" s="13" t="s">
        <v>35</v>
      </c>
      <c r="L17" s="34">
        <f>'[1]Type-Flood Mitigation'!L4</f>
        <v>417375</v>
      </c>
      <c r="M17" s="34">
        <f t="shared" si="0"/>
        <v>0</v>
      </c>
      <c r="N17" s="15">
        <v>0</v>
      </c>
    </row>
    <row r="18" spans="1:14" ht="31.5" x14ac:dyDescent="0.25">
      <c r="A18" s="30" t="s">
        <v>15</v>
      </c>
      <c r="B18" s="12" t="s">
        <v>16</v>
      </c>
      <c r="C18" s="31">
        <v>14</v>
      </c>
      <c r="D18" s="32">
        <v>34</v>
      </c>
      <c r="E18" s="33" t="s">
        <v>96</v>
      </c>
      <c r="F18" s="12" t="s">
        <v>43</v>
      </c>
      <c r="G18" s="15">
        <v>11360750</v>
      </c>
      <c r="H18" s="15">
        <v>9014250</v>
      </c>
      <c r="I18" s="15">
        <v>2197800</v>
      </c>
      <c r="J18" s="15">
        <v>148700</v>
      </c>
      <c r="K18" s="13" t="s">
        <v>39</v>
      </c>
      <c r="L18" s="34">
        <f>'[1]Type-Rec Match'!L4</f>
        <v>1100000</v>
      </c>
      <c r="M18" s="34">
        <f t="shared" si="0"/>
        <v>-1097800</v>
      </c>
      <c r="N18" s="15">
        <v>7862.54</v>
      </c>
    </row>
    <row r="19" spans="1:14" ht="33" customHeight="1" x14ac:dyDescent="0.25">
      <c r="A19" s="30" t="s">
        <v>45</v>
      </c>
      <c r="B19" s="12" t="s">
        <v>46</v>
      </c>
      <c r="C19" s="31">
        <v>15</v>
      </c>
      <c r="D19" s="32">
        <v>28</v>
      </c>
      <c r="E19" s="43" t="s">
        <v>45</v>
      </c>
      <c r="F19" s="12" t="s">
        <v>41</v>
      </c>
      <c r="G19" s="15">
        <v>4427965</v>
      </c>
      <c r="H19" s="15">
        <v>0</v>
      </c>
      <c r="I19" s="15">
        <v>4427965</v>
      </c>
      <c r="J19" s="15">
        <v>0</v>
      </c>
      <c r="K19" s="13" t="s">
        <v>39</v>
      </c>
      <c r="L19" s="34">
        <f>'[1]Type-Levee Improvements'!M4</f>
        <v>4427965</v>
      </c>
      <c r="M19" s="34">
        <f t="shared" si="0"/>
        <v>0</v>
      </c>
      <c r="N19" s="15">
        <v>73927.960000000006</v>
      </c>
    </row>
    <row r="20" spans="1:14" ht="31.5" x14ac:dyDescent="0.25">
      <c r="A20" s="30" t="s">
        <v>47</v>
      </c>
      <c r="B20" s="12" t="s">
        <v>16</v>
      </c>
      <c r="C20" s="31">
        <v>16</v>
      </c>
      <c r="D20" s="32">
        <v>37</v>
      </c>
      <c r="E20" s="43" t="s">
        <v>97</v>
      </c>
      <c r="F20" s="12" t="s">
        <v>41</v>
      </c>
      <c r="G20" s="15">
        <v>55362600</v>
      </c>
      <c r="H20" s="15">
        <v>54500600</v>
      </c>
      <c r="I20" s="15">
        <v>862000</v>
      </c>
      <c r="J20" s="15">
        <v>0</v>
      </c>
      <c r="K20" s="13" t="s">
        <v>39</v>
      </c>
      <c r="L20" s="34">
        <f>'[1]Type-Levee Improvements'!M5</f>
        <v>862000</v>
      </c>
      <c r="M20" s="34">
        <f t="shared" si="0"/>
        <v>0</v>
      </c>
      <c r="N20" s="44">
        <v>297294.64</v>
      </c>
    </row>
    <row r="21" spans="1:14" ht="31.5" x14ac:dyDescent="0.25">
      <c r="A21" s="45" t="s">
        <v>48</v>
      </c>
      <c r="B21" s="46" t="s">
        <v>16</v>
      </c>
      <c r="C21" s="31">
        <v>17</v>
      </c>
      <c r="D21" s="47">
        <v>38</v>
      </c>
      <c r="E21" s="33" t="s">
        <v>98</v>
      </c>
      <c r="F21" s="46" t="s">
        <v>41</v>
      </c>
      <c r="G21" s="15">
        <v>5399433</v>
      </c>
      <c r="H21" s="15">
        <v>0</v>
      </c>
      <c r="I21" s="15">
        <v>5399433</v>
      </c>
      <c r="J21" s="15">
        <v>0</v>
      </c>
      <c r="K21" s="48" t="s">
        <v>39</v>
      </c>
      <c r="L21" s="34">
        <f>'[1]Type-Levee Improvements'!M6</f>
        <v>809915</v>
      </c>
      <c r="M21" s="34">
        <f t="shared" si="0"/>
        <v>-4589518</v>
      </c>
      <c r="N21" s="44">
        <v>741090</v>
      </c>
    </row>
    <row r="22" spans="1:14" ht="31.5" x14ac:dyDescent="0.25">
      <c r="A22" s="30" t="s">
        <v>49</v>
      </c>
      <c r="B22" s="12" t="s">
        <v>16</v>
      </c>
      <c r="C22" s="31">
        <v>18</v>
      </c>
      <c r="D22" s="32">
        <v>21</v>
      </c>
      <c r="E22" s="43" t="s">
        <v>99</v>
      </c>
      <c r="F22" s="12" t="s">
        <v>41</v>
      </c>
      <c r="G22" s="15">
        <v>981957.02</v>
      </c>
      <c r="H22" s="15">
        <v>0</v>
      </c>
      <c r="I22" s="15">
        <v>981957.02</v>
      </c>
      <c r="J22" s="15">
        <v>0</v>
      </c>
      <c r="K22" s="13" t="s">
        <v>39</v>
      </c>
      <c r="L22" s="34">
        <f>'[1]Type-Levee Improvements'!M7</f>
        <v>804350</v>
      </c>
      <c r="M22" s="34">
        <f t="shared" si="0"/>
        <v>-177607.02000000002</v>
      </c>
      <c r="N22" s="44">
        <v>804350</v>
      </c>
    </row>
    <row r="23" spans="1:14" ht="31.5" x14ac:dyDescent="0.25">
      <c r="A23" s="30" t="s">
        <v>50</v>
      </c>
      <c r="B23" s="12" t="s">
        <v>28</v>
      </c>
      <c r="C23" s="31">
        <v>19</v>
      </c>
      <c r="D23" s="32">
        <v>20</v>
      </c>
      <c r="E23" s="43" t="s">
        <v>100</v>
      </c>
      <c r="F23" s="12" t="s">
        <v>41</v>
      </c>
      <c r="G23" s="15">
        <v>326473.53000000003</v>
      </c>
      <c r="H23" s="15">
        <v>0</v>
      </c>
      <c r="I23" s="15">
        <v>326473.53000000003</v>
      </c>
      <c r="J23" s="15">
        <v>0</v>
      </c>
      <c r="K23" s="13" t="s">
        <v>39</v>
      </c>
      <c r="L23" s="34">
        <f>'[1]Type-Levee Improvements'!M8</f>
        <v>326473.53000000003</v>
      </c>
      <c r="M23" s="34">
        <f t="shared" si="0"/>
        <v>0</v>
      </c>
      <c r="N23" s="44">
        <v>306199.03000000003</v>
      </c>
    </row>
    <row r="24" spans="1:14" ht="31.5" x14ac:dyDescent="0.25">
      <c r="A24" s="30" t="s">
        <v>51</v>
      </c>
      <c r="B24" s="12" t="s">
        <v>28</v>
      </c>
      <c r="C24" s="31">
        <v>20</v>
      </c>
      <c r="D24" s="32">
        <v>36</v>
      </c>
      <c r="E24" s="43" t="s">
        <v>101</v>
      </c>
      <c r="F24" s="12" t="s">
        <v>41</v>
      </c>
      <c r="G24" s="15">
        <v>1395745</v>
      </c>
      <c r="H24" s="15">
        <v>1116596</v>
      </c>
      <c r="I24" s="15">
        <v>279149</v>
      </c>
      <c r="J24" s="15">
        <v>0</v>
      </c>
      <c r="K24" s="13" t="s">
        <v>39</v>
      </c>
      <c r="L24" s="34">
        <f>'[1]Type-Levee Improvements'!M9</f>
        <v>279149</v>
      </c>
      <c r="M24" s="34">
        <f t="shared" si="0"/>
        <v>0</v>
      </c>
      <c r="N24" s="44">
        <v>0</v>
      </c>
    </row>
    <row r="25" spans="1:14" ht="31.5" x14ac:dyDescent="0.25">
      <c r="A25" s="30" t="s">
        <v>51</v>
      </c>
      <c r="B25" s="12" t="s">
        <v>28</v>
      </c>
      <c r="C25" s="31">
        <v>21</v>
      </c>
      <c r="D25" s="32">
        <v>27</v>
      </c>
      <c r="E25" s="43" t="s">
        <v>102</v>
      </c>
      <c r="F25" s="12" t="s">
        <v>41</v>
      </c>
      <c r="G25" s="15">
        <v>2867329</v>
      </c>
      <c r="H25" s="15">
        <v>0</v>
      </c>
      <c r="I25" s="15">
        <v>2479462.66</v>
      </c>
      <c r="J25" s="15">
        <v>0</v>
      </c>
      <c r="K25" s="13" t="s">
        <v>39</v>
      </c>
      <c r="L25" s="34">
        <f>'[1]Type-Levee Improvements'!M10</f>
        <v>1709474</v>
      </c>
      <c r="M25" s="34">
        <f t="shared" si="0"/>
        <v>-769988.66000000015</v>
      </c>
      <c r="N25" s="44">
        <v>1362211.2</v>
      </c>
    </row>
    <row r="26" spans="1:14" ht="15.75" x14ac:dyDescent="0.25">
      <c r="A26" s="30" t="s">
        <v>52</v>
      </c>
      <c r="B26" s="12" t="s">
        <v>53</v>
      </c>
      <c r="C26" s="31">
        <v>22</v>
      </c>
      <c r="D26" s="32">
        <v>23</v>
      </c>
      <c r="E26" s="43" t="s">
        <v>52</v>
      </c>
      <c r="F26" s="12" t="s">
        <v>41</v>
      </c>
      <c r="G26" s="15">
        <v>1538250</v>
      </c>
      <c r="H26" s="15">
        <v>0</v>
      </c>
      <c r="I26" s="15">
        <v>1538250</v>
      </c>
      <c r="J26" s="15">
        <v>0</v>
      </c>
      <c r="K26" s="13" t="s">
        <v>39</v>
      </c>
      <c r="L26" s="34">
        <f>'[1]Type-Levee Improvements'!M11</f>
        <v>1465000</v>
      </c>
      <c r="M26" s="34">
        <f t="shared" si="0"/>
        <v>-73250</v>
      </c>
      <c r="N26" s="44">
        <v>936063.25</v>
      </c>
    </row>
    <row r="27" spans="1:14" ht="15.75" x14ac:dyDescent="0.25">
      <c r="A27" s="30" t="s">
        <v>54</v>
      </c>
      <c r="B27" s="12" t="s">
        <v>28</v>
      </c>
      <c r="C27" s="31">
        <v>23</v>
      </c>
      <c r="D27" s="32">
        <v>22</v>
      </c>
      <c r="E27" s="43" t="s">
        <v>54</v>
      </c>
      <c r="F27" s="12" t="s">
        <v>41</v>
      </c>
      <c r="G27" s="15">
        <v>769965</v>
      </c>
      <c r="H27" s="15">
        <v>605548</v>
      </c>
      <c r="I27" s="15">
        <v>65766</v>
      </c>
      <c r="J27" s="15">
        <v>98651</v>
      </c>
      <c r="K27" s="48" t="s">
        <v>39</v>
      </c>
      <c r="L27" s="34">
        <f>'[1]Type-Levee Improvements'!M12</f>
        <v>733300</v>
      </c>
      <c r="M27" s="34">
        <f t="shared" si="0"/>
        <v>667534</v>
      </c>
      <c r="N27" s="44">
        <v>381233.82</v>
      </c>
    </row>
    <row r="28" spans="1:14" ht="15.75" x14ac:dyDescent="0.25">
      <c r="A28" s="30" t="s">
        <v>55</v>
      </c>
      <c r="B28" s="12" t="s">
        <v>28</v>
      </c>
      <c r="C28" s="31">
        <v>24</v>
      </c>
      <c r="D28" s="32">
        <v>19</v>
      </c>
      <c r="E28" s="43" t="s">
        <v>55</v>
      </c>
      <c r="F28" s="12" t="s">
        <v>41</v>
      </c>
      <c r="G28" s="15">
        <v>1409114</v>
      </c>
      <c r="H28" s="15">
        <v>1038000</v>
      </c>
      <c r="I28" s="15">
        <v>232714</v>
      </c>
      <c r="J28" s="15">
        <v>138400</v>
      </c>
      <c r="K28" s="13" t="s">
        <v>39</v>
      </c>
      <c r="L28" s="34">
        <f>'[1]Type-Levee Improvements'!M13</f>
        <v>1152300</v>
      </c>
      <c r="M28" s="34">
        <f t="shared" si="0"/>
        <v>919586</v>
      </c>
      <c r="N28" s="44">
        <v>409818.78</v>
      </c>
    </row>
    <row r="29" spans="1:14" ht="31.5" x14ac:dyDescent="0.25">
      <c r="A29" s="30" t="s">
        <v>56</v>
      </c>
      <c r="B29" s="12" t="s">
        <v>28</v>
      </c>
      <c r="C29" s="31">
        <v>25</v>
      </c>
      <c r="D29" s="32">
        <v>26</v>
      </c>
      <c r="E29" s="43" t="s">
        <v>103</v>
      </c>
      <c r="F29" s="12" t="s">
        <v>41</v>
      </c>
      <c r="G29" s="15">
        <v>719250</v>
      </c>
      <c r="H29" s="15">
        <v>548000</v>
      </c>
      <c r="I29" s="15">
        <v>287405</v>
      </c>
      <c r="J29" s="15">
        <v>68500</v>
      </c>
      <c r="K29" s="13" t="s">
        <v>39</v>
      </c>
      <c r="L29" s="34">
        <f>'[1]Type-Levee Improvements'!M14</f>
        <v>287405</v>
      </c>
      <c r="M29" s="34">
        <f t="shared" si="0"/>
        <v>0</v>
      </c>
      <c r="N29" s="44">
        <v>278202.56</v>
      </c>
    </row>
    <row r="30" spans="1:14" ht="15.75" x14ac:dyDescent="0.25">
      <c r="A30" s="30" t="s">
        <v>57</v>
      </c>
      <c r="B30" s="12" t="s">
        <v>28</v>
      </c>
      <c r="C30" s="31">
        <v>26</v>
      </c>
      <c r="D30" s="32">
        <v>25</v>
      </c>
      <c r="E30" s="43" t="s">
        <v>57</v>
      </c>
      <c r="F30" s="12" t="s">
        <v>41</v>
      </c>
      <c r="G30" s="15">
        <v>1366612.48</v>
      </c>
      <c r="H30" s="15">
        <v>767163.75</v>
      </c>
      <c r="I30" s="15">
        <v>681654.02</v>
      </c>
      <c r="J30" s="15">
        <v>81928.5</v>
      </c>
      <c r="K30" s="13" t="s">
        <v>39</v>
      </c>
      <c r="L30" s="34">
        <f>'[1]Type-Levee Improvements'!M15</f>
        <v>425700</v>
      </c>
      <c r="M30" s="34">
        <f t="shared" si="0"/>
        <v>-255954.02000000002</v>
      </c>
      <c r="N30" s="44">
        <v>425700</v>
      </c>
    </row>
    <row r="31" spans="1:14" ht="15.75" x14ac:dyDescent="0.25">
      <c r="A31" s="30" t="s">
        <v>58</v>
      </c>
      <c r="B31" s="12" t="s">
        <v>37</v>
      </c>
      <c r="C31" s="31">
        <v>27</v>
      </c>
      <c r="D31" s="32">
        <v>30</v>
      </c>
      <c r="E31" s="43" t="s">
        <v>104</v>
      </c>
      <c r="F31" s="12" t="s">
        <v>41</v>
      </c>
      <c r="G31" s="15">
        <v>4343462</v>
      </c>
      <c r="H31" s="15">
        <v>3257596.5</v>
      </c>
      <c r="I31" s="15">
        <v>651519.30000000005</v>
      </c>
      <c r="J31" s="15">
        <v>434346.2</v>
      </c>
      <c r="K31" s="13" t="s">
        <v>39</v>
      </c>
      <c r="L31" s="34">
        <f>'[1]Type-Levee Improvements'!M16</f>
        <v>651519.30000000005</v>
      </c>
      <c r="M31" s="34">
        <f t="shared" si="0"/>
        <v>0</v>
      </c>
      <c r="N31" s="44">
        <v>651519.30000000005</v>
      </c>
    </row>
    <row r="32" spans="1:14" ht="15.75" x14ac:dyDescent="0.25">
      <c r="A32" s="30" t="s">
        <v>59</v>
      </c>
      <c r="B32" s="12" t="s">
        <v>37</v>
      </c>
      <c r="C32" s="31">
        <v>28</v>
      </c>
      <c r="D32" s="32">
        <v>31</v>
      </c>
      <c r="E32" s="49" t="s">
        <v>59</v>
      </c>
      <c r="F32" s="12" t="s">
        <v>41</v>
      </c>
      <c r="G32" s="15">
        <v>340597</v>
      </c>
      <c r="H32" s="15">
        <v>255447.75</v>
      </c>
      <c r="I32" s="15">
        <v>51089.55</v>
      </c>
      <c r="J32" s="15">
        <v>34059.699999999997</v>
      </c>
      <c r="K32" s="13" t="s">
        <v>39</v>
      </c>
      <c r="L32" s="34">
        <f>'[1]Type-Levee Improvements'!M17</f>
        <v>51089.55</v>
      </c>
      <c r="M32" s="34">
        <f t="shared" si="0"/>
        <v>0</v>
      </c>
      <c r="N32" s="44">
        <v>0</v>
      </c>
    </row>
    <row r="33" spans="1:14" ht="39.75" customHeight="1" x14ac:dyDescent="0.25">
      <c r="A33" s="30" t="s">
        <v>60</v>
      </c>
      <c r="B33" s="12" t="s">
        <v>37</v>
      </c>
      <c r="C33" s="31">
        <v>29</v>
      </c>
      <c r="D33" s="32">
        <v>32</v>
      </c>
      <c r="E33" s="43" t="s">
        <v>60</v>
      </c>
      <c r="F33" s="12" t="s">
        <v>41</v>
      </c>
      <c r="G33" s="15">
        <v>1374000</v>
      </c>
      <c r="H33" s="15">
        <v>1030500</v>
      </c>
      <c r="I33" s="15">
        <v>206100</v>
      </c>
      <c r="J33" s="15">
        <v>137400</v>
      </c>
      <c r="K33" s="13" t="s">
        <v>39</v>
      </c>
      <c r="L33" s="34">
        <f>'[1]Type-Levee Improvements'!M18</f>
        <v>206100</v>
      </c>
      <c r="M33" s="34">
        <f t="shared" si="0"/>
        <v>0</v>
      </c>
      <c r="N33" s="44">
        <v>206100</v>
      </c>
    </row>
    <row r="34" spans="1:14" ht="31.5" x14ac:dyDescent="0.25">
      <c r="A34" s="45" t="s">
        <v>61</v>
      </c>
      <c r="B34" s="46" t="s">
        <v>37</v>
      </c>
      <c r="C34" s="31">
        <v>30</v>
      </c>
      <c r="D34" s="47">
        <v>40</v>
      </c>
      <c r="E34" s="43" t="s">
        <v>61</v>
      </c>
      <c r="F34" s="46" t="s">
        <v>41</v>
      </c>
      <c r="G34" s="15">
        <v>56000</v>
      </c>
      <c r="H34" s="15">
        <v>42000</v>
      </c>
      <c r="I34" s="15">
        <v>8400</v>
      </c>
      <c r="J34" s="15">
        <v>5600</v>
      </c>
      <c r="K34" s="48" t="s">
        <v>39</v>
      </c>
      <c r="L34" s="34">
        <f>'[1]Type-Levee Improvements'!M19</f>
        <v>8400</v>
      </c>
      <c r="M34" s="34">
        <f>L34-I34</f>
        <v>0</v>
      </c>
      <c r="N34" s="44">
        <v>8400</v>
      </c>
    </row>
    <row r="35" spans="1:14" ht="15.75" x14ac:dyDescent="0.25">
      <c r="A35" s="45" t="s">
        <v>62</v>
      </c>
      <c r="B35" s="46" t="s">
        <v>37</v>
      </c>
      <c r="C35" s="31">
        <v>31</v>
      </c>
      <c r="D35" s="47">
        <v>41</v>
      </c>
      <c r="E35" s="43" t="s">
        <v>62</v>
      </c>
      <c r="F35" s="46" t="s">
        <v>41</v>
      </c>
      <c r="G35" s="15">
        <v>282690</v>
      </c>
      <c r="H35" s="15">
        <v>212017.5</v>
      </c>
      <c r="I35" s="15">
        <v>42403.5</v>
      </c>
      <c r="J35" s="15">
        <v>28269</v>
      </c>
      <c r="K35" s="48" t="s">
        <v>39</v>
      </c>
      <c r="L35" s="34">
        <f>'[1]Type-Levee Improvements'!M20</f>
        <v>42403.5</v>
      </c>
      <c r="M35" s="34">
        <f t="shared" si="0"/>
        <v>0</v>
      </c>
      <c r="N35" s="44">
        <v>23150</v>
      </c>
    </row>
    <row r="36" spans="1:14" ht="15.75" x14ac:dyDescent="0.25">
      <c r="A36" s="30" t="s">
        <v>63</v>
      </c>
      <c r="B36" s="12" t="s">
        <v>37</v>
      </c>
      <c r="C36" s="31">
        <v>32</v>
      </c>
      <c r="D36" s="32">
        <v>6</v>
      </c>
      <c r="E36" s="43" t="s">
        <v>63</v>
      </c>
      <c r="F36" s="12" t="s">
        <v>41</v>
      </c>
      <c r="G36" s="15">
        <v>5307121.5</v>
      </c>
      <c r="H36" s="15">
        <v>1710013.13</v>
      </c>
      <c r="I36" s="15">
        <v>3369106.62</v>
      </c>
      <c r="J36" s="15">
        <v>228001.75</v>
      </c>
      <c r="K36" s="13" t="s">
        <v>39</v>
      </c>
      <c r="L36" s="34">
        <f>'[1]Type-Levee Improvements'!M21</f>
        <v>3369106.7</v>
      </c>
      <c r="M36" s="34">
        <f t="shared" si="0"/>
        <v>8.0000000074505806E-2</v>
      </c>
      <c r="N36" s="44">
        <v>331931</v>
      </c>
    </row>
    <row r="37" spans="1:14" ht="15.75" x14ac:dyDescent="0.25">
      <c r="A37" s="30" t="s">
        <v>64</v>
      </c>
      <c r="B37" s="12" t="s">
        <v>28</v>
      </c>
      <c r="C37" s="31">
        <v>33</v>
      </c>
      <c r="D37" s="32">
        <v>24</v>
      </c>
      <c r="E37" s="43" t="s">
        <v>64</v>
      </c>
      <c r="F37" s="12" t="s">
        <v>41</v>
      </c>
      <c r="G37" s="15">
        <v>468825</v>
      </c>
      <c r="H37" s="15">
        <v>357200</v>
      </c>
      <c r="I37" s="15">
        <v>316500</v>
      </c>
      <c r="J37" s="15">
        <v>44650</v>
      </c>
      <c r="K37" s="13" t="s">
        <v>39</v>
      </c>
      <c r="L37" s="34">
        <f>'[1]Type-Levee Improvements'!M22</f>
        <v>316500</v>
      </c>
      <c r="M37" s="34">
        <f t="shared" si="0"/>
        <v>0</v>
      </c>
      <c r="N37" s="44">
        <v>204262.85</v>
      </c>
    </row>
    <row r="38" spans="1:14" s="5" customFormat="1" ht="15.75" x14ac:dyDescent="0.25">
      <c r="A38" s="50"/>
      <c r="B38" s="50"/>
      <c r="C38" s="51"/>
      <c r="D38" s="50"/>
      <c r="E38" s="50"/>
      <c r="F38" s="50"/>
      <c r="G38" s="52">
        <f>SUM(G12:G37)</f>
        <v>115801619.53</v>
      </c>
      <c r="H38" s="52">
        <f>SUM(H12:H37)</f>
        <v>78111784.489999995</v>
      </c>
      <c r="I38" s="52">
        <f>SUM(I12:I37)</f>
        <v>35656581.890000001</v>
      </c>
      <c r="J38" s="52">
        <f>SUM(J12:J37)</f>
        <v>2243700.5999999996</v>
      </c>
      <c r="K38" s="50"/>
      <c r="L38" s="52">
        <f>SUM(L12:L37)</f>
        <v>20129914.530000001</v>
      </c>
      <c r="M38" s="52"/>
      <c r="N38" s="52">
        <f>SUM(N12:N37)</f>
        <v>7525401.8499999996</v>
      </c>
    </row>
    <row r="39" spans="1:14" s="11" customFormat="1" ht="15.75" x14ac:dyDescent="0.25">
      <c r="A39" s="53" t="s">
        <v>65</v>
      </c>
      <c r="B39" s="54"/>
      <c r="C39" s="55"/>
      <c r="D39" s="54"/>
      <c r="E39" s="54"/>
      <c r="F39" s="54"/>
      <c r="G39" s="54"/>
      <c r="H39" s="54"/>
      <c r="I39" s="54"/>
      <c r="J39" s="54"/>
      <c r="K39" s="56"/>
      <c r="L39" s="57">
        <v>21003186</v>
      </c>
      <c r="M39" s="58"/>
    </row>
    <row r="40" spans="1:14" s="11" customFormat="1" ht="15.75" x14ac:dyDescent="0.25">
      <c r="A40" s="59" t="s">
        <v>66</v>
      </c>
      <c r="B40" s="60"/>
      <c r="C40" s="60"/>
      <c r="D40" s="60"/>
      <c r="E40" s="60"/>
      <c r="F40" s="60"/>
      <c r="G40" s="60"/>
      <c r="H40" s="60"/>
      <c r="I40" s="60"/>
      <c r="J40" s="60"/>
      <c r="K40" s="61"/>
      <c r="L40" s="62">
        <f>L39-L38</f>
        <v>873271.46999999881</v>
      </c>
      <c r="M40" s="58"/>
    </row>
    <row r="41" spans="1:14" ht="15.75" x14ac:dyDescent="0.25">
      <c r="A41" s="63"/>
      <c r="B41" s="64"/>
      <c r="C41" s="65"/>
      <c r="D41" s="66"/>
      <c r="E41" s="67"/>
      <c r="F41" s="64"/>
      <c r="G41" s="68"/>
      <c r="H41" s="68"/>
      <c r="I41" s="68"/>
      <c r="J41" s="68"/>
      <c r="K41" s="69"/>
      <c r="L41" s="70"/>
      <c r="M41" s="70"/>
      <c r="N41" s="71"/>
    </row>
    <row r="42" spans="1:14" ht="15.75" x14ac:dyDescent="0.25">
      <c r="A42" s="63"/>
      <c r="B42" s="64"/>
      <c r="C42" s="65"/>
      <c r="D42" s="66"/>
      <c r="E42" s="67"/>
      <c r="F42" s="64"/>
      <c r="G42" s="68"/>
      <c r="H42" s="68"/>
      <c r="I42" s="68"/>
      <c r="J42" s="68"/>
      <c r="K42" s="69"/>
      <c r="L42" s="70"/>
      <c r="M42" s="70"/>
      <c r="N42" s="71"/>
    </row>
    <row r="43" spans="1:14" ht="15.75" x14ac:dyDescent="0.25">
      <c r="A43" s="63"/>
      <c r="B43" s="64"/>
      <c r="C43" s="65"/>
      <c r="D43" s="66"/>
      <c r="E43" s="67"/>
      <c r="F43" s="64"/>
      <c r="G43" s="68"/>
      <c r="H43" s="68"/>
      <c r="I43" s="68"/>
      <c r="J43" s="68"/>
      <c r="K43" s="69"/>
      <c r="L43" s="70"/>
      <c r="M43" s="70"/>
      <c r="N43" s="71"/>
    </row>
    <row r="44" spans="1:14" ht="15.75" x14ac:dyDescent="0.25">
      <c r="A44" s="63"/>
      <c r="B44" s="64"/>
      <c r="C44" s="65"/>
      <c r="D44" s="66"/>
      <c r="E44" s="67"/>
      <c r="F44" s="64"/>
      <c r="G44" s="68"/>
      <c r="H44" s="68"/>
      <c r="I44" s="68"/>
      <c r="J44" s="68"/>
      <c r="K44" s="69"/>
      <c r="L44" s="70"/>
      <c r="M44" s="70"/>
      <c r="N44" s="71"/>
    </row>
    <row r="45" spans="1:14" ht="15.75" x14ac:dyDescent="0.25">
      <c r="A45" s="83" t="s">
        <v>67</v>
      </c>
      <c r="B45" s="83"/>
      <c r="C45" s="83"/>
      <c r="D45" s="83"/>
      <c r="E45" s="83"/>
      <c r="F45" s="83"/>
      <c r="G45" s="83"/>
      <c r="H45" s="83"/>
      <c r="I45" s="68"/>
      <c r="J45" s="68"/>
      <c r="K45" s="69"/>
      <c r="L45" s="70"/>
      <c r="M45" s="70"/>
      <c r="N45" s="71"/>
    </row>
    <row r="46" spans="1:14" ht="15.75" customHeight="1" x14ac:dyDescent="0.25">
      <c r="A46" s="84"/>
      <c r="B46" s="84"/>
      <c r="C46" s="84"/>
      <c r="D46" s="84"/>
      <c r="E46" s="84"/>
      <c r="F46" s="84"/>
      <c r="G46" s="84"/>
      <c r="H46" s="84"/>
      <c r="I46" s="68"/>
      <c r="J46" s="68"/>
      <c r="K46" s="69"/>
      <c r="L46" s="70"/>
      <c r="M46" s="70"/>
      <c r="N46" s="71"/>
    </row>
    <row r="47" spans="1:14" ht="15.75" customHeight="1" x14ac:dyDescent="0.25">
      <c r="A47" s="30" t="s">
        <v>68</v>
      </c>
      <c r="B47" s="12" t="s">
        <v>34</v>
      </c>
      <c r="C47" s="31"/>
      <c r="D47" s="32">
        <v>1</v>
      </c>
      <c r="E47" s="33" t="s">
        <v>105</v>
      </c>
      <c r="F47" s="12" t="s">
        <v>22</v>
      </c>
      <c r="G47" s="15">
        <v>463500</v>
      </c>
      <c r="H47" s="15">
        <v>0</v>
      </c>
      <c r="I47" s="34">
        <v>417150</v>
      </c>
      <c r="J47" s="15">
        <v>46350</v>
      </c>
      <c r="K47" s="13" t="s">
        <v>39</v>
      </c>
    </row>
    <row r="48" spans="1:14" ht="31.5" x14ac:dyDescent="0.25">
      <c r="A48" s="30" t="s">
        <v>69</v>
      </c>
      <c r="B48" s="12" t="s">
        <v>70</v>
      </c>
      <c r="C48" s="31"/>
      <c r="D48" s="32">
        <v>2</v>
      </c>
      <c r="E48" s="33" t="s">
        <v>106</v>
      </c>
      <c r="F48" s="12" t="s">
        <v>38</v>
      </c>
      <c r="G48" s="15">
        <v>566558</v>
      </c>
      <c r="H48" s="15">
        <v>424918.5</v>
      </c>
      <c r="I48" s="34">
        <v>84983.7</v>
      </c>
      <c r="J48" s="15">
        <v>56655.8</v>
      </c>
      <c r="K48" s="13" t="s">
        <v>35</v>
      </c>
    </row>
    <row r="49" spans="1:11" ht="47.25" x14ac:dyDescent="0.25">
      <c r="A49" s="30" t="s">
        <v>42</v>
      </c>
      <c r="B49" s="12" t="s">
        <v>16</v>
      </c>
      <c r="C49" s="31"/>
      <c r="D49" s="32">
        <v>4</v>
      </c>
      <c r="E49" s="33" t="s">
        <v>107</v>
      </c>
      <c r="F49" s="12" t="s">
        <v>71</v>
      </c>
      <c r="G49" s="15">
        <v>18672444</v>
      </c>
      <c r="H49" s="15">
        <v>18672444</v>
      </c>
      <c r="I49" s="34">
        <v>500000</v>
      </c>
      <c r="J49" s="15">
        <v>0</v>
      </c>
      <c r="K49" s="13" t="s">
        <v>39</v>
      </c>
    </row>
    <row r="50" spans="1:11" ht="31.5" x14ac:dyDescent="0.25">
      <c r="A50" s="30" t="s">
        <v>27</v>
      </c>
      <c r="B50" s="12" t="s">
        <v>28</v>
      </c>
      <c r="C50" s="31"/>
      <c r="D50" s="32">
        <v>5</v>
      </c>
      <c r="E50" s="33" t="s">
        <v>108</v>
      </c>
      <c r="F50" s="12" t="s">
        <v>71</v>
      </c>
      <c r="G50" s="15">
        <v>12582600</v>
      </c>
      <c r="H50" s="15">
        <v>12582600</v>
      </c>
      <c r="I50" s="34">
        <v>0</v>
      </c>
      <c r="J50" s="15">
        <v>0</v>
      </c>
      <c r="K50" s="13" t="s">
        <v>39</v>
      </c>
    </row>
    <row r="51" spans="1:11" ht="15.75" x14ac:dyDescent="0.25">
      <c r="A51" s="30" t="s">
        <v>72</v>
      </c>
      <c r="B51" s="12" t="s">
        <v>46</v>
      </c>
      <c r="C51" s="31"/>
      <c r="D51" s="32">
        <v>9</v>
      </c>
      <c r="E51" s="33" t="s">
        <v>109</v>
      </c>
      <c r="F51" s="12" t="s">
        <v>73</v>
      </c>
      <c r="G51" s="15">
        <v>75322</v>
      </c>
      <c r="H51" s="15">
        <v>0</v>
      </c>
      <c r="I51" s="34">
        <v>75322</v>
      </c>
      <c r="J51" s="15">
        <v>0</v>
      </c>
      <c r="K51" s="13" t="s">
        <v>35</v>
      </c>
    </row>
    <row r="52" spans="1:11" ht="31.5" x14ac:dyDescent="0.25">
      <c r="A52" s="30" t="s">
        <v>74</v>
      </c>
      <c r="B52" s="12" t="s">
        <v>37</v>
      </c>
      <c r="C52" s="31"/>
      <c r="D52" s="32">
        <v>11</v>
      </c>
      <c r="E52" s="33" t="s">
        <v>110</v>
      </c>
      <c r="F52" s="12" t="s">
        <v>38</v>
      </c>
      <c r="G52" s="15">
        <v>12230289.23</v>
      </c>
      <c r="H52" s="15">
        <v>1649550</v>
      </c>
      <c r="I52" s="34">
        <v>10360799.23</v>
      </c>
      <c r="J52" s="15">
        <v>219940</v>
      </c>
      <c r="K52" s="13" t="s">
        <v>39</v>
      </c>
    </row>
    <row r="53" spans="1:11" ht="15.75" x14ac:dyDescent="0.25">
      <c r="A53" s="30" t="s">
        <v>75</v>
      </c>
      <c r="B53" s="12" t="s">
        <v>76</v>
      </c>
      <c r="C53" s="31"/>
      <c r="D53" s="32">
        <v>13</v>
      </c>
      <c r="E53" s="33" t="s">
        <v>111</v>
      </c>
      <c r="F53" s="12" t="s">
        <v>22</v>
      </c>
      <c r="G53" s="15">
        <v>750000</v>
      </c>
      <c r="H53" s="15">
        <v>0</v>
      </c>
      <c r="I53" s="15">
        <v>750000</v>
      </c>
      <c r="J53" s="15">
        <v>0</v>
      </c>
      <c r="K53" s="13" t="s">
        <v>35</v>
      </c>
    </row>
    <row r="54" spans="1:11" ht="15.75" x14ac:dyDescent="0.25">
      <c r="A54" s="30" t="s">
        <v>77</v>
      </c>
      <c r="B54" s="12" t="s">
        <v>34</v>
      </c>
      <c r="C54" s="31"/>
      <c r="D54" s="32">
        <v>14</v>
      </c>
      <c r="E54" s="33" t="s">
        <v>112</v>
      </c>
      <c r="F54" s="12" t="s">
        <v>73</v>
      </c>
      <c r="G54" s="15">
        <v>80016</v>
      </c>
      <c r="H54" s="15">
        <v>0</v>
      </c>
      <c r="I54" s="34">
        <v>80016</v>
      </c>
      <c r="J54" s="15">
        <v>0</v>
      </c>
      <c r="K54" s="13" t="s">
        <v>35</v>
      </c>
    </row>
    <row r="55" spans="1:11" ht="31.5" x14ac:dyDescent="0.25">
      <c r="A55" s="30" t="s">
        <v>78</v>
      </c>
      <c r="B55" s="12" t="s">
        <v>37</v>
      </c>
      <c r="C55" s="31"/>
      <c r="D55" s="32">
        <v>15</v>
      </c>
      <c r="E55" s="33" t="s">
        <v>113</v>
      </c>
      <c r="F55" s="12" t="s">
        <v>38</v>
      </c>
      <c r="G55" s="15">
        <v>427024</v>
      </c>
      <c r="H55" s="15">
        <v>320268</v>
      </c>
      <c r="I55" s="34">
        <v>64053.599999999999</v>
      </c>
      <c r="J55" s="15">
        <v>42702.400000000001</v>
      </c>
      <c r="K55" s="13" t="s">
        <v>39</v>
      </c>
    </row>
    <row r="56" spans="1:11" ht="31.5" x14ac:dyDescent="0.25">
      <c r="A56" s="30" t="s">
        <v>79</v>
      </c>
      <c r="B56" s="12" t="s">
        <v>34</v>
      </c>
      <c r="C56" s="31"/>
      <c r="D56" s="32">
        <v>16</v>
      </c>
      <c r="E56" s="33" t="s">
        <v>114</v>
      </c>
      <c r="F56" s="12" t="s">
        <v>22</v>
      </c>
      <c r="G56" s="15">
        <v>750000</v>
      </c>
      <c r="H56" s="15">
        <v>0</v>
      </c>
      <c r="I56" s="34">
        <v>750000</v>
      </c>
      <c r="J56" s="15">
        <v>0</v>
      </c>
      <c r="K56" s="13" t="s">
        <v>35</v>
      </c>
    </row>
    <row r="57" spans="1:11" ht="31.5" x14ac:dyDescent="0.25">
      <c r="A57" s="30" t="s">
        <v>33</v>
      </c>
      <c r="B57" s="12" t="s">
        <v>34</v>
      </c>
      <c r="C57" s="31"/>
      <c r="D57" s="32">
        <v>17</v>
      </c>
      <c r="E57" s="33" t="s">
        <v>115</v>
      </c>
      <c r="F57" s="12" t="s">
        <v>22</v>
      </c>
      <c r="G57" s="15">
        <v>4133083</v>
      </c>
      <c r="H57" s="15">
        <v>0</v>
      </c>
      <c r="I57" s="34">
        <v>3532983</v>
      </c>
      <c r="J57" s="15">
        <v>600100</v>
      </c>
      <c r="K57" s="13" t="s">
        <v>35</v>
      </c>
    </row>
    <row r="58" spans="1:11" ht="15.75" x14ac:dyDescent="0.25">
      <c r="A58" s="30" t="s">
        <v>80</v>
      </c>
      <c r="B58" s="12" t="s">
        <v>28</v>
      </c>
      <c r="C58" s="31"/>
      <c r="D58" s="32">
        <v>33</v>
      </c>
      <c r="E58" s="33" t="s">
        <v>116</v>
      </c>
      <c r="F58" s="12" t="s">
        <v>22</v>
      </c>
      <c r="G58" s="15">
        <v>3948278</v>
      </c>
      <c r="H58" s="15">
        <v>2961208</v>
      </c>
      <c r="I58" s="34">
        <v>394827</v>
      </c>
      <c r="J58" s="15">
        <v>592243</v>
      </c>
      <c r="K58" s="13" t="s">
        <v>39</v>
      </c>
    </row>
    <row r="59" spans="1:11" ht="47.25" x14ac:dyDescent="0.25">
      <c r="A59" s="30" t="s">
        <v>68</v>
      </c>
      <c r="B59" s="12" t="s">
        <v>34</v>
      </c>
      <c r="C59" s="31"/>
      <c r="D59" s="32">
        <v>35</v>
      </c>
      <c r="E59" s="33" t="s">
        <v>117</v>
      </c>
      <c r="F59" s="12" t="s">
        <v>22</v>
      </c>
      <c r="G59" s="15">
        <v>4400000</v>
      </c>
      <c r="H59" s="15">
        <v>0</v>
      </c>
      <c r="I59" s="34">
        <v>3960000</v>
      </c>
      <c r="J59" s="15">
        <v>440000</v>
      </c>
      <c r="K59" s="13" t="s">
        <v>39</v>
      </c>
    </row>
    <row r="60" spans="1:11" ht="31.5" x14ac:dyDescent="0.25">
      <c r="A60" s="45" t="s">
        <v>81</v>
      </c>
      <c r="B60" s="46" t="s">
        <v>16</v>
      </c>
      <c r="C60" s="31"/>
      <c r="D60" s="47">
        <v>42</v>
      </c>
      <c r="E60" s="43" t="s">
        <v>118</v>
      </c>
      <c r="F60" s="46" t="s">
        <v>43</v>
      </c>
      <c r="G60" s="72">
        <v>4200000</v>
      </c>
      <c r="H60" s="72">
        <v>3150000</v>
      </c>
      <c r="I60" s="73">
        <v>630000</v>
      </c>
      <c r="J60" s="72">
        <v>420000</v>
      </c>
      <c r="K60" s="48" t="s">
        <v>39</v>
      </c>
    </row>
    <row r="61" spans="1:11" ht="31.5" x14ac:dyDescent="0.25">
      <c r="A61" s="45" t="s">
        <v>82</v>
      </c>
      <c r="B61" s="46" t="s">
        <v>16</v>
      </c>
      <c r="C61" s="31"/>
      <c r="D61" s="47">
        <v>43</v>
      </c>
      <c r="E61" s="43" t="s">
        <v>119</v>
      </c>
      <c r="F61" s="46" t="s">
        <v>43</v>
      </c>
      <c r="G61" s="72">
        <v>282000</v>
      </c>
      <c r="H61" s="72">
        <v>0</v>
      </c>
      <c r="I61" s="73">
        <v>282000</v>
      </c>
      <c r="J61" s="72">
        <v>0</v>
      </c>
      <c r="K61" s="48" t="s">
        <v>39</v>
      </c>
    </row>
    <row r="62" spans="1:11" ht="15.75" x14ac:dyDescent="0.25">
      <c r="A62" s="45" t="s">
        <v>42</v>
      </c>
      <c r="B62" s="46" t="s">
        <v>16</v>
      </c>
      <c r="C62" s="31"/>
      <c r="D62" s="47">
        <v>44</v>
      </c>
      <c r="E62" s="33" t="s">
        <v>83</v>
      </c>
      <c r="F62" s="46" t="s">
        <v>43</v>
      </c>
      <c r="G62" s="15"/>
      <c r="H62" s="15"/>
      <c r="I62" s="15"/>
      <c r="J62" s="15"/>
      <c r="K62" s="48" t="s">
        <v>39</v>
      </c>
    </row>
    <row r="63" spans="1:11" ht="31.5" x14ac:dyDescent="0.25">
      <c r="A63" s="45" t="s">
        <v>84</v>
      </c>
      <c r="B63" s="46" t="s">
        <v>46</v>
      </c>
      <c r="C63" s="31"/>
      <c r="D63" s="47">
        <v>45</v>
      </c>
      <c r="E63" s="43" t="s">
        <v>120</v>
      </c>
      <c r="F63" s="46" t="s">
        <v>41</v>
      </c>
      <c r="G63" s="72">
        <v>5013895</v>
      </c>
      <c r="H63" s="72">
        <v>0</v>
      </c>
      <c r="I63" s="72">
        <v>5013895</v>
      </c>
      <c r="J63" s="72">
        <v>0</v>
      </c>
      <c r="K63" s="48" t="s">
        <v>39</v>
      </c>
    </row>
    <row r="64" spans="1:11" ht="31.5" x14ac:dyDescent="0.25">
      <c r="A64" s="45" t="s">
        <v>85</v>
      </c>
      <c r="B64" s="46" t="s">
        <v>16</v>
      </c>
      <c r="C64" s="31"/>
      <c r="D64" s="47">
        <v>46</v>
      </c>
      <c r="E64" s="43" t="s">
        <v>121</v>
      </c>
      <c r="F64" s="46" t="s">
        <v>41</v>
      </c>
      <c r="G64" s="72">
        <v>2766945</v>
      </c>
      <c r="H64" s="72">
        <v>1000000</v>
      </c>
      <c r="I64" s="72">
        <v>2766945</v>
      </c>
      <c r="J64" s="15">
        <v>0</v>
      </c>
      <c r="K64" s="48" t="s">
        <v>39</v>
      </c>
    </row>
    <row r="65" spans="1:13" ht="15.75" x14ac:dyDescent="0.25">
      <c r="A65" s="45" t="s">
        <v>86</v>
      </c>
      <c r="B65" s="46" t="s">
        <v>16</v>
      </c>
      <c r="C65" s="31"/>
      <c r="D65" s="47">
        <v>47</v>
      </c>
      <c r="E65" s="43" t="s">
        <v>122</v>
      </c>
      <c r="F65" s="46" t="s">
        <v>41</v>
      </c>
      <c r="G65" s="72">
        <v>3010044</v>
      </c>
      <c r="H65" s="72">
        <v>1132011</v>
      </c>
      <c r="I65" s="72">
        <v>133177</v>
      </c>
      <c r="J65" s="15">
        <v>0</v>
      </c>
      <c r="K65" s="48" t="s">
        <v>39</v>
      </c>
    </row>
    <row r="66" spans="1:13" ht="15.75" x14ac:dyDescent="0.25">
      <c r="A66" s="45" t="s">
        <v>87</v>
      </c>
      <c r="B66" s="46" t="s">
        <v>16</v>
      </c>
      <c r="C66" s="31"/>
      <c r="D66" s="47">
        <v>48</v>
      </c>
      <c r="E66" s="43" t="s">
        <v>123</v>
      </c>
      <c r="F66" s="46" t="s">
        <v>41</v>
      </c>
      <c r="G66" s="72">
        <v>893363</v>
      </c>
      <c r="H66" s="72">
        <v>670022</v>
      </c>
      <c r="I66" s="72">
        <v>89336</v>
      </c>
      <c r="J66" s="72">
        <v>134005</v>
      </c>
      <c r="K66" s="48" t="s">
        <v>39</v>
      </c>
    </row>
    <row r="67" spans="1:13" ht="31.5" x14ac:dyDescent="0.25">
      <c r="A67" s="45" t="s">
        <v>126</v>
      </c>
      <c r="B67" s="46" t="s">
        <v>16</v>
      </c>
      <c r="C67" s="31"/>
      <c r="D67" s="47"/>
      <c r="E67" s="45" t="s">
        <v>89</v>
      </c>
      <c r="F67" s="46" t="s">
        <v>41</v>
      </c>
      <c r="G67" s="72">
        <v>7712400</v>
      </c>
      <c r="H67" s="72">
        <v>6210150</v>
      </c>
      <c r="I67" s="72">
        <v>600900</v>
      </c>
      <c r="J67" s="72">
        <v>901350</v>
      </c>
      <c r="K67" s="48" t="s">
        <v>39</v>
      </c>
    </row>
    <row r="68" spans="1:13" ht="31.5" x14ac:dyDescent="0.25">
      <c r="A68" s="45" t="s">
        <v>124</v>
      </c>
      <c r="B68" s="46" t="s">
        <v>70</v>
      </c>
      <c r="C68" s="31"/>
      <c r="D68" s="47">
        <v>49</v>
      </c>
      <c r="E68" s="45" t="s">
        <v>125</v>
      </c>
      <c r="F68" s="46" t="s">
        <v>22</v>
      </c>
      <c r="G68" s="72">
        <v>3270000</v>
      </c>
      <c r="H68" s="72">
        <v>0</v>
      </c>
      <c r="I68" s="72">
        <v>3220000</v>
      </c>
      <c r="J68" s="72">
        <v>50000</v>
      </c>
      <c r="K68" s="48" t="s">
        <v>35</v>
      </c>
    </row>
    <row r="69" spans="1:13" s="5" customFormat="1" ht="15.75" x14ac:dyDescent="0.25">
      <c r="A69" s="50"/>
      <c r="B69" s="50"/>
      <c r="C69" s="51"/>
      <c r="D69" s="50"/>
      <c r="E69" s="50"/>
      <c r="F69" s="50"/>
      <c r="G69" s="52">
        <f>SUM(G47:G68)</f>
        <v>86227761.230000004</v>
      </c>
      <c r="H69" s="52">
        <f>SUM(H47:H68)</f>
        <v>48773171.5</v>
      </c>
      <c r="I69" s="52">
        <f>SUM(I47:I68)</f>
        <v>33706387.530000001</v>
      </c>
      <c r="J69" s="52">
        <f>SUM(J47:J68)</f>
        <v>3503346.2</v>
      </c>
      <c r="K69" s="50"/>
    </row>
    <row r="70" spans="1:13" s="11" customFormat="1" ht="15.75" x14ac:dyDescent="0.25">
      <c r="A70" s="59" t="s">
        <v>88</v>
      </c>
      <c r="B70" s="60"/>
      <c r="C70" s="74"/>
      <c r="D70" s="60"/>
      <c r="E70" s="60"/>
      <c r="F70" s="60"/>
      <c r="G70" s="60"/>
      <c r="H70" s="60"/>
      <c r="I70" s="60"/>
      <c r="J70" s="60"/>
      <c r="K70" s="61"/>
    </row>
    <row r="71" spans="1:13" ht="15.75" x14ac:dyDescent="0.25">
      <c r="A71" s="75"/>
      <c r="B71" s="76"/>
      <c r="C71" s="65"/>
      <c r="D71" s="77"/>
      <c r="E71" s="78"/>
      <c r="F71" s="76"/>
      <c r="G71" s="68"/>
      <c r="H71" s="68"/>
      <c r="I71" s="68"/>
      <c r="J71" s="68"/>
      <c r="K71" s="79"/>
    </row>
    <row r="73" spans="1:13" ht="28.5" customHeight="1" x14ac:dyDescent="0.25">
      <c r="L73" s="81"/>
      <c r="M73" s="81"/>
    </row>
  </sheetData>
  <mergeCells count="2">
    <mergeCell ref="A9:I9"/>
    <mergeCell ref="A45:H46"/>
  </mergeCells>
  <conditionalFormatting sqref="L40:M40">
    <cfRule type="expression" dxfId="3" priority="3">
      <formula>#REF!&lt;0</formula>
    </cfRule>
    <cfRule type="expression" dxfId="2" priority="4">
      <formula>#REF!&gt;0</formula>
    </cfRule>
  </conditionalFormatting>
  <conditionalFormatting sqref="L40">
    <cfRule type="cellIs" dxfId="1" priority="1" operator="greaterThan">
      <formula>0</formula>
    </cfRule>
    <cfRule type="cellIs" dxfId="0" priority="2" operator="greaterThan">
      <formula>873271.47</formula>
    </cfRule>
  </conditionalFormatting>
  <pageMargins left="0.25" right="0.25" top="0.25" bottom="0.2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FRF 418 Projects</vt:lpstr>
      <vt:lpstr>'All FRF 418 Projects'!Print_Area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Bartlett</dc:creator>
  <cp:lastModifiedBy>Aimee Bartlett</cp:lastModifiedBy>
  <dcterms:created xsi:type="dcterms:W3CDTF">2020-10-28T20:52:22Z</dcterms:created>
  <dcterms:modified xsi:type="dcterms:W3CDTF">2020-10-29T18:57:34Z</dcterms:modified>
</cp:coreProperties>
</file>